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0"/>
  </bookViews>
  <sheets>
    <sheet name="ALL 1 FABB - PREZ ECC." sheetId="1" r:id="rId1"/>
  </sheets>
  <definedNames>
    <definedName name="_xlnm.Print_Titles" localSheetId="0">'ALL 1 FABB - PREZ ECC.'!$1:$1</definedName>
  </definedNames>
  <calcPr fullCalcOnLoad="1"/>
</workbook>
</file>

<file path=xl/sharedStrings.xml><?xml version="1.0" encoding="utf-8"?>
<sst xmlns="http://schemas.openxmlformats.org/spreadsheetml/2006/main" count="120" uniqueCount="95">
  <si>
    <t>N. LOTTO</t>
  </si>
  <si>
    <t>DESCRIZIONE SINTETICA</t>
  </si>
  <si>
    <t>FABBISOGNO PRESUNTO ANNUO MAURIZIANO</t>
  </si>
  <si>
    <t>FABBISOGNO PRESUNTO ANNUO ASLTO3</t>
  </si>
  <si>
    <t>FABBISOGNO PRESUNTO ANNUO ASLTO5</t>
  </si>
  <si>
    <t>FABBISOGNI ANNUI COMPLESSIVI</t>
  </si>
  <si>
    <t>PREZZO UNITARIO PRESUNTO</t>
  </si>
  <si>
    <t>IMPORTO PRESINTO ANNUO</t>
  </si>
  <si>
    <t>BIENNALE</t>
  </si>
  <si>
    <t>IMPORTO PRESUNTO BIENNALE + EVENTUALE RINNOVO BIENNALE</t>
  </si>
  <si>
    <t>CAUZIONE 2%</t>
  </si>
  <si>
    <t>CAUZIONE 2% RIDOTTA DEL 50%</t>
  </si>
  <si>
    <t>CIG</t>
  </si>
  <si>
    <t>TASSA DA VERSARE SI/NO</t>
  </si>
  <si>
    <t>DISPOSITIVI PER EMODINAMICA</t>
  </si>
  <si>
    <t>1  (EX 2)</t>
  </si>
  <si>
    <t>Set sterile alternativo a sistema di iniezione meccanica comprendente:  1 linea bassa pressione; 1 linea alta pressione; 1 manifold valvolato, due vie, con valvola unidirezionale per m.d.c., fornito di deflussore. 1 siringa angiografica 12 cc con aggancio luer lock rotante, dotata di anelli e blocco graduato per l'escursione dello stantuffo 1 trasduttore di pressione monouso completo di deflussore per sacca di soluzione fisiologica. Si richiede l'incondizionata compatibilità dei singoli componenti con la strumentazione in dotazione alle Sale Angiografiche dei P.O. di Mauriziano e Rivoli.</t>
  </si>
  <si>
    <t>72912788F1</t>
  </si>
  <si>
    <t>no</t>
  </si>
  <si>
    <t>2  (EX 5)</t>
  </si>
  <si>
    <t>Kit di introduzione percutanea, completo di introduttore con valvola esacuspide, con doti di grande flessibilità e resistenza al kinking adatto per a. femorale o accessi venosi centrali. Misure da 4 F a 11F, lunghezze da 11 a 35 cm. Confezione completa di introduttore, dilatatore, cannula di lavaggio, rubinetto tre vie, guida dedicata.</t>
  </si>
  <si>
    <t>7291283D10</t>
  </si>
  <si>
    <t>si</t>
  </si>
  <si>
    <t>3 (EX 10)</t>
  </si>
  <si>
    <t>Introduttore in teflon con rivestimento idrofilico e valvola quadricuspide dedicato all'accesso transradiale. Kit completo di ago e filo guida, disponibilità 5F e 6F e lunghezze diverse.</t>
  </si>
  <si>
    <t>4  (EX 30)</t>
  </si>
  <si>
    <t>Catetere monorail per l’estensione del catetere guida da utilizzare come supporto per il delivery di palloni/stent in vasi estremamente tortuosi o calcifici e per l’esternalizzazione di guida retrograda nelle procedure complesse di CTO. Deve possedere una struttura integrata in acciaio elicoidale per garantire flessibilità pur mantenendo sempre le dimensioni e la forma rotonda del lume interno. Deve possedere all’estremità distale una punta morbida atraumatica e radiopaca. Compatibilità con cateteri guida 5, 6, 7 e 8F.</t>
  </si>
  <si>
    <t>72912913AD</t>
  </si>
  <si>
    <t>5  (EX 33)</t>
  </si>
  <si>
    <t>Sistema di embolizzazione vascolare mediante rilascio di spirali a distacco controllato, di dimensioni idonee ad emostasi di sanguinamenti intracoronarici da perforazione. Compatibili con microcateteri coronarici &lt;1.9F.</t>
  </si>
  <si>
    <t>6  (EX 47)</t>
  </si>
  <si>
    <t xml:space="preserve">Dispositivo per ultrasonografia intracoronarica con sonda elettronica. Necessarie compatibilità con caterere guida 6F, versione “short-tip” e frequenza idonea anche alla valutazione endovascolare del distretto carotideo.  </t>
  </si>
  <si>
    <t>72912967CC</t>
  </si>
  <si>
    <t>7  (EX 50)</t>
  </si>
  <si>
    <t>Palloni per contropulsatore aortico completi di introduttore con possibilità di avere l'introduttore armato inserito nel kit (7 o 8 F). Volumi interni del pallone da contropulsazione e lunghezza inseribile disponibili in diverse dimensioni in base alle caratteristiche del paziente. Si richiede l'incondizionata compatibilità dei singoli componenti con la strumentazione in dotazione alle Sale Angiografiche e Cardiochirurgia dei P.O. di Mauriziano, Rivoli e Moncalieri.</t>
  </si>
  <si>
    <t>729130600F</t>
  </si>
  <si>
    <t>8  (EX 52)</t>
  </si>
  <si>
    <t>Microcatetere a doppio lume interno (sia over the wire che rapid exchange) per il trattamento delle lesioni coronariche nei pressi di biforcazioni e per il trattamento delle CTO. Il lume monorail deve terminare con una punta rastremata morbida atraumatica ed il lume OTW deve terminare ad alcuni mm dall’estremità distale, morbida e radiopaca. Dve supportare fili guida di diametro 0.014’’. Compatibilità con manovra di “trapping” all’interno di catetere guida 6F.</t>
  </si>
  <si>
    <t>9  (EX 53)</t>
  </si>
  <si>
    <t>Microcatetere per angioplastica coronarica adatto al trattamento delle occlusioni coronariche croniche, all'infusione di farmaci e allo scambio di guide; deve essere dotato di particolare rigidita’ e potere di spinta per fornire adeguato supporto per il superamento dell’occlusione coronarica. Lunghezza dello shaft ≥ 150 cm, diametro massimo esterno ≤ 1.8 F. Coating in PTFE per miglior superamento del sito di occlusione</t>
  </si>
  <si>
    <t>10  (EX 55)</t>
  </si>
  <si>
    <t>Microcatetere per attraversamento di lesioni coronariche complesse costituito da microfili intrecciati e adatto al superamento di occlusioni non attraversabili con il comune palloncino per angioplastica. Necessario diametro tip inferiore a 1.5F e lunghezze diverse dello shaft.</t>
  </si>
  <si>
    <t>729131577A</t>
  </si>
  <si>
    <t>11  (EX 57)</t>
  </si>
  <si>
    <t xml:space="preserve">Microcatetere dedicato all'attraversamento delle occlusioni coronariche croniche con lunghezza fino a 150cm per accesso retrogrado. Necessaria struttura a vite realizzata con multiple guide intrecciate e parte distale rastremata contenente tungsteno per elevare la radiopacità. Richiesto rivestimento idrofilico nella parte distale. </t>
  </si>
  <si>
    <t>7291319AC6</t>
  </si>
  <si>
    <t>12  (EX 67)</t>
  </si>
  <si>
    <t>Catetere a palloncino dotato di microlame o filo in nitinol per  microincisione delle placche intracoronariche ad alto contenuto di tessuto fibrotico o calcifico. Necessaria disponibilità di diversi diametri e misure.</t>
  </si>
  <si>
    <t>13  (EX 102)</t>
  </si>
  <si>
    <t>Famiglia di fili guida dedicata al trattamento delle occlusioni coronariche croniche. Devono essere dispositivi con rivestimento idrofilico, idrofobico o combinato, con punta standard o rastremata, tecnologia a doppio coil, con tip retto o angolato, con ampia gamma di grammatura alla punta. Necessario inoltre la disponibilità di filo guida dedicato all'esternalizzazione dopo approccio retrogrado.</t>
  </si>
  <si>
    <t>7291359BC8</t>
  </si>
  <si>
    <t>14  (EX 108)</t>
  </si>
  <si>
    <t>Sistema di supporto ventricolare sinistro ad inserimento percutaneo transfemorale di pompa (centrifuga) ad alto flusso, da utilizzare in corso di PTCA ad alto rischio e shock cardiogeno. Inserzione percutanea e consolle portatile.</t>
  </si>
  <si>
    <t>7291360C9B</t>
  </si>
  <si>
    <t>15  (EX 118)</t>
  </si>
  <si>
    <t xml:space="preserve">Pallone specificatamente dedicato alla valvuloplastica aortica e polmonare, di vari diametri e lunghezze. </t>
  </si>
  <si>
    <t>7291422FC4</t>
  </si>
  <si>
    <t>DISPOSITIVI PER  CHIRURGIA VASCOLARE</t>
  </si>
  <si>
    <t>16  (EX 6)</t>
  </si>
  <si>
    <t>Introduttore per accesso vascolare con valvola esacuspide, con doti di grande flessibilità e resistenza al kinking adatto per accesso femorale o accessi venosi centrali. Misure da 4F a 11F, lunghezze da 35 a 90cm.</t>
  </si>
  <si>
    <t>17 (EX 154)</t>
  </si>
  <si>
    <t>GUIDE IDROFILE STANDARD A - Guida angiografia con punta diritta, angolata e preformabile in mescola di poliuretano, con rivestimento idrofilico. Diametro da 0.018” a 0.038”, lunghezza fino a 260 cm.</t>
  </si>
  <si>
    <t>72914284BB</t>
  </si>
  <si>
    <t>18  (EX 156)</t>
  </si>
  <si>
    <t>GUIDE IDROFILE STIFF - Guida angiografia stiff, con punta diritta, angolata e preformabile in mescola di poliuretano, con rivestimento idrofilico. Diametro da 0.018” a 0.038”, lunghezza fino a 260 cm.</t>
  </si>
  <si>
    <t>729142958E</t>
  </si>
  <si>
    <t>19  (EX 168)</t>
  </si>
  <si>
    <t>CATETERI ANGIOGRAFICI IDROFILI - Cateteri angiografici armati e radiopachi preformati 4F in poliuretano con rivestimento idrofilico; punta morbida non armata; compatibili con 0.038”; lunghezze tra 65 e 110cm. Configurazioni: straight, cobra, J curve, sidewinder, headhunter, vertebral e bentson.</t>
  </si>
  <si>
    <t>72914338DA</t>
  </si>
  <si>
    <t>20  (EX 173)</t>
  </si>
  <si>
    <t>INTRODUTTORI VASCOLARI VALVOLATI A: Introduttore vascolare con valvola emostatica integrata smontabile e via laterale di lavaggio con rubinetto a tre vie; marker radio-opaco distale; identificazione con codice colore; lunghezze da 5 a 23 cm; calibro da 4 a 11F.</t>
  </si>
  <si>
    <t>7291435A80</t>
  </si>
  <si>
    <t>21  (EX 174)</t>
  </si>
  <si>
    <t>INTRODUTTORI VASCOLARI VALVOLATI B: Introduttore vascolare armato, repere radio-opaco distale, lunghezze da 40 a 110 cm; calibro da 4 a 12F.</t>
  </si>
  <si>
    <t>7291440E9F</t>
  </si>
  <si>
    <t>22  (EX 177)</t>
  </si>
  <si>
    <t>INTRODUTTORI VASCOLARI PER ACCESSI SPECIALI - Set introduttore con ago 21G e mini guida da 0.018”; marker radio-opaco distale; lunghezze da 7 a 10cm; diametri da 4 a 5F.</t>
  </si>
  <si>
    <t>729144311D</t>
  </si>
  <si>
    <t>23  (EX 188)</t>
  </si>
  <si>
    <t>CATETERI PER ANGIOPLASTICA VASI TIBIALI 0,014" B - Palloni per PTA OTW accettanti la guida 0.014”; shaft di lunghezza 90/150 cm; palloncini con diametri tra 1,5 e 4 mm e lunghezze fino a 210 mm. IVA massimo richiesto 4 F.</t>
  </si>
  <si>
    <t>24  (EX 206)</t>
  </si>
  <si>
    <t>STENT VASCOLARI RICOPERTI C - Stent vascolare in acciaio amagnetico ricoperto “balloon-expandable”; libero; diametri superiori a 5mm e lunghezze superiori a 12mm.</t>
  </si>
  <si>
    <t>72915243F4</t>
  </si>
  <si>
    <t>25  (EX 209)</t>
  </si>
  <si>
    <t>STENT VASCOLARI A RILASCIO DI FARMACO - Stent vascolare a rilascio di farmaco per trattamento lesioni periferiche; compatibile con guida 0.035”; lunghezza shaft 80/125cm; Lunghezza stent tra 40 e 120 mm; diametro tra 5 e 8 mm; IVA max 6 F</t>
  </si>
  <si>
    <t>Guida 0.014" con punta dritta e curva a J ad estremità idrofilica modellabile, corpo a supporto flessibile, stiff od extra-stiff, lunghezze tra 180 e 300cm</t>
  </si>
  <si>
    <t>72915319B9</t>
  </si>
  <si>
    <t>si             €. 20,00</t>
  </si>
  <si>
    <t>27 (EX 170)</t>
  </si>
  <si>
    <t>MICROCATETERI ANGIOGRAFICI A - Sistema coassiale costituito da catetere radiopaco idrofilico del diametro compatibile con lumi da 0.038” rastremato all’estremità distale e guida angolata/preformabile con repere radio-opaco all’apice; resistenza ad almeno 500psi; lunghezza uguale/superiore a 130cm.</t>
  </si>
  <si>
    <t>7291533B5F</t>
  </si>
  <si>
    <t>28 (EX 215)</t>
  </si>
  <si>
    <t>SISTEMA PER TROMBECTOMIA - Sistema meccanico per ricanalizzazione/trombectomia meccanica percutanea; accettante guida da 0.014” e con IVA max di 8F; lunghezze sino a 110 cm. Con utilizzo in uso gratuito del motore e del set di controllo.</t>
  </si>
  <si>
    <t>7291537EAB</t>
  </si>
  <si>
    <t>TOTALE COMPLESSIVO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</si>
</sst>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9">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 fillId="0" borderId="0">
      <alignment/>
      <protection/>
    </xf>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2">
    <xf numFmtId="0" fontId="0" fillId="0" borderId="0" xfId="0" applyAlignment="1">
      <alignment/>
    </xf>
    <xf numFmtId="0" fontId="18" fillId="0" borderId="0" xfId="42" applyFont="1" applyFill="1" applyBorder="1" applyAlignment="1">
      <alignment horizontal="center" vertical="center" wrapText="1"/>
      <protection/>
    </xf>
    <xf numFmtId="0" fontId="18" fillId="0" borderId="0" xfId="42" applyFont="1" applyFill="1" applyBorder="1" applyAlignment="1">
      <alignment horizontal="justify" vertical="center" wrapText="1"/>
      <protection/>
    </xf>
    <xf numFmtId="3" fontId="18" fillId="0" borderId="0" xfId="42" applyNumberFormat="1" applyFont="1" applyFill="1" applyBorder="1" applyAlignment="1">
      <alignment horizontal="center" vertical="center" wrapText="1"/>
      <protection/>
    </xf>
    <xf numFmtId="4" fontId="18" fillId="0" borderId="0" xfId="42" applyNumberFormat="1" applyFont="1" applyFill="1" applyBorder="1" applyAlignment="1">
      <alignment vertical="center" wrapText="1"/>
      <protection/>
    </xf>
    <xf numFmtId="4" fontId="18" fillId="0" borderId="0" xfId="42" applyNumberFormat="1" applyFont="1" applyFill="1" applyBorder="1" applyAlignment="1">
      <alignment horizontal="center" vertical="center" wrapText="1"/>
      <protection/>
    </xf>
    <xf numFmtId="0" fontId="18" fillId="0" borderId="0" xfId="42" applyNumberFormat="1" applyFont="1" applyFill="1" applyBorder="1" applyAlignment="1">
      <alignment horizontal="center" vertical="center" wrapText="1"/>
      <protection/>
    </xf>
    <xf numFmtId="0" fontId="18" fillId="0" borderId="0" xfId="42" applyFont="1" applyFill="1" applyBorder="1" applyAlignment="1">
      <alignment wrapText="1"/>
      <protection/>
    </xf>
    <xf numFmtId="0" fontId="18" fillId="0" borderId="10" xfId="42" applyFont="1" applyFill="1" applyBorder="1" applyAlignment="1">
      <alignment horizontal="center" vertical="center" textRotation="90" wrapText="1"/>
      <protection/>
    </xf>
    <xf numFmtId="0" fontId="18" fillId="0" borderId="10" xfId="42" applyFont="1" applyFill="1" applyBorder="1" applyAlignment="1">
      <alignment horizontal="center" vertical="center" wrapText="1"/>
      <protection/>
    </xf>
    <xf numFmtId="3" fontId="18" fillId="0" borderId="10" xfId="42" applyNumberFormat="1" applyFont="1" applyFill="1" applyBorder="1" applyAlignment="1">
      <alignment horizontal="center" vertical="center" textRotation="90" wrapText="1"/>
      <protection/>
    </xf>
    <xf numFmtId="4" fontId="18" fillId="0" borderId="10" xfId="42" applyNumberFormat="1" applyFont="1" applyFill="1" applyBorder="1" applyAlignment="1">
      <alignment horizontal="center" vertical="center" textRotation="90" wrapText="1"/>
      <protection/>
    </xf>
    <xf numFmtId="0" fontId="18" fillId="0" borderId="10" xfId="42" applyNumberFormat="1" applyFont="1" applyFill="1" applyBorder="1" applyAlignment="1">
      <alignment horizontal="center" vertical="center" wrapText="1"/>
      <protection/>
    </xf>
    <xf numFmtId="0" fontId="18" fillId="0" borderId="0" xfId="42" applyFont="1" applyFill="1" applyBorder="1" applyAlignment="1">
      <alignment horizontal="center" vertical="center" textRotation="90" wrapText="1"/>
      <protection/>
    </xf>
    <xf numFmtId="3" fontId="18" fillId="0" borderId="11" xfId="42" applyNumberFormat="1" applyFont="1" applyFill="1" applyBorder="1" applyAlignment="1">
      <alignment horizontal="center" vertical="center" textRotation="90" wrapText="1"/>
      <protection/>
    </xf>
    <xf numFmtId="4" fontId="18" fillId="0" borderId="11" xfId="42" applyNumberFormat="1" applyFont="1" applyFill="1" applyBorder="1" applyAlignment="1">
      <alignment horizontal="center" vertical="center" textRotation="90" wrapText="1"/>
      <protection/>
    </xf>
    <xf numFmtId="0" fontId="18" fillId="0" borderId="11" xfId="42" applyFont="1" applyFill="1" applyBorder="1" applyAlignment="1">
      <alignment horizontal="center" vertical="center" textRotation="90" wrapText="1"/>
      <protection/>
    </xf>
    <xf numFmtId="0" fontId="18" fillId="0" borderId="12" xfId="42" applyFont="1" applyFill="1" applyBorder="1" applyAlignment="1">
      <alignment horizontal="center" vertical="center" wrapText="1"/>
      <protection/>
    </xf>
    <xf numFmtId="0" fontId="18" fillId="0" borderId="11" xfId="42" applyFont="1" applyFill="1" applyBorder="1" applyAlignment="1">
      <alignment horizontal="justify" vertical="center" wrapText="1"/>
      <protection/>
    </xf>
    <xf numFmtId="3" fontId="18" fillId="0" borderId="11" xfId="42" applyNumberFormat="1" applyFont="1" applyFill="1" applyBorder="1" applyAlignment="1">
      <alignment horizontal="center" vertical="center" wrapText="1"/>
      <protection/>
    </xf>
    <xf numFmtId="3" fontId="18" fillId="0" borderId="10" xfId="42" applyNumberFormat="1" applyFont="1" applyFill="1" applyBorder="1" applyAlignment="1">
      <alignment horizontal="center" vertical="center" wrapText="1"/>
      <protection/>
    </xf>
    <xf numFmtId="4" fontId="18" fillId="0" borderId="11" xfId="42" applyNumberFormat="1" applyFont="1" applyFill="1" applyBorder="1" applyAlignment="1">
      <alignment horizontal="center" vertical="center" wrapText="1"/>
      <protection/>
    </xf>
    <xf numFmtId="4" fontId="18" fillId="0" borderId="10" xfId="42" applyNumberFormat="1" applyFont="1" applyFill="1" applyBorder="1" applyAlignment="1">
      <alignment horizontal="center" vertical="center" wrapText="1"/>
      <protection/>
    </xf>
    <xf numFmtId="0" fontId="18" fillId="0" borderId="13" xfId="42" applyFont="1" applyFill="1" applyBorder="1" applyAlignment="1">
      <alignment horizontal="justify" vertical="center" wrapText="1"/>
      <protection/>
    </xf>
    <xf numFmtId="3" fontId="18" fillId="0" borderId="13" xfId="42" applyNumberFormat="1" applyFont="1" applyFill="1" applyBorder="1" applyAlignment="1">
      <alignment horizontal="center" vertical="center" wrapText="1"/>
      <protection/>
    </xf>
    <xf numFmtId="4" fontId="18" fillId="0" borderId="13" xfId="42" applyNumberFormat="1" applyFont="1" applyFill="1" applyBorder="1" applyAlignment="1">
      <alignment horizontal="center" vertical="center" wrapText="1"/>
      <protection/>
    </xf>
    <xf numFmtId="0" fontId="18" fillId="0" borderId="13" xfId="0" applyFont="1" applyFill="1" applyBorder="1" applyAlignment="1">
      <alignment vertical="center" wrapText="1"/>
    </xf>
    <xf numFmtId="0" fontId="18" fillId="0" borderId="13" xfId="42" applyNumberFormat="1" applyFont="1" applyFill="1" applyBorder="1" applyAlignment="1">
      <alignment horizontal="justify" vertical="center" wrapText="1"/>
      <protection/>
    </xf>
    <xf numFmtId="0" fontId="18" fillId="0" borderId="10" xfId="42" applyFont="1" applyFill="1" applyBorder="1" applyAlignment="1">
      <alignment horizontal="center" vertical="center" wrapText="1"/>
      <protection/>
    </xf>
    <xf numFmtId="0" fontId="18" fillId="0" borderId="12" xfId="42" applyFont="1" applyFill="1" applyBorder="1" applyAlignment="1">
      <alignment horizontal="center" vertical="center" wrapText="1"/>
      <protection/>
    </xf>
    <xf numFmtId="4" fontId="18" fillId="0" borderId="12" xfId="42" applyNumberFormat="1" applyFont="1" applyFill="1" applyBorder="1" applyAlignment="1">
      <alignment horizontal="center" vertical="center" textRotation="90" wrapText="1"/>
      <protection/>
    </xf>
    <xf numFmtId="4" fontId="18" fillId="0" borderId="12" xfId="42" applyNumberFormat="1" applyFont="1" applyFill="1" applyBorder="1" applyAlignment="1">
      <alignment horizontal="center"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2"/>
  <sheetViews>
    <sheetView tabSelected="1" zoomScale="63" zoomScaleNormal="63" zoomScaleSheetLayoutView="55" workbookViewId="0" topLeftCell="A1">
      <pane ySplit="1" topLeftCell="BM26" activePane="bottomLeft" state="frozen"/>
      <selection pane="topLeft" activeCell="A1" sqref="A1"/>
      <selection pane="bottomLeft" activeCell="K1" sqref="K1:K16384"/>
    </sheetView>
  </sheetViews>
  <sheetFormatPr defaultColWidth="9.140625" defaultRowHeight="63" customHeight="1"/>
  <cols>
    <col min="1" max="1" width="15.421875" style="1" customWidth="1"/>
    <col min="2" max="2" width="63.7109375" style="2" customWidth="1"/>
    <col min="3" max="3" width="12.7109375" style="3" customWidth="1"/>
    <col min="4" max="4" width="12.7109375" style="1" customWidth="1"/>
    <col min="5" max="6" width="15.28125" style="1" customWidth="1"/>
    <col min="7" max="7" width="15.7109375" style="4" customWidth="1"/>
    <col min="8" max="9" width="22.7109375" style="4" customWidth="1"/>
    <col min="10" max="10" width="27.7109375" style="4" customWidth="1"/>
    <col min="11" max="12" width="21.7109375" style="5" customWidth="1"/>
    <col min="13" max="13" width="46.28125" style="6" customWidth="1"/>
    <col min="14" max="14" width="12.00390625" style="1" customWidth="1"/>
    <col min="15" max="16384" width="44.421875" style="7" customWidth="1"/>
  </cols>
  <sheetData>
    <row r="1" spans="1:14" s="13" customFormat="1" ht="169.5" customHeight="1">
      <c r="A1" s="8" t="s">
        <v>0</v>
      </c>
      <c r="B1" s="9" t="s">
        <v>1</v>
      </c>
      <c r="C1" s="10" t="s">
        <v>2</v>
      </c>
      <c r="D1" s="10" t="s">
        <v>3</v>
      </c>
      <c r="E1" s="10" t="s">
        <v>4</v>
      </c>
      <c r="F1" s="10" t="s">
        <v>5</v>
      </c>
      <c r="G1" s="11" t="s">
        <v>6</v>
      </c>
      <c r="H1" s="8" t="s">
        <v>7</v>
      </c>
      <c r="I1" s="8" t="s">
        <v>8</v>
      </c>
      <c r="J1" s="8" t="s">
        <v>9</v>
      </c>
      <c r="K1" s="11" t="s">
        <v>10</v>
      </c>
      <c r="L1" s="11" t="s">
        <v>11</v>
      </c>
      <c r="M1" s="12" t="s">
        <v>12</v>
      </c>
      <c r="N1" s="11" t="s">
        <v>13</v>
      </c>
    </row>
    <row r="2" spans="1:14" s="13" customFormat="1" ht="61.5" customHeight="1">
      <c r="A2" s="28" t="s">
        <v>14</v>
      </c>
      <c r="B2" s="28"/>
      <c r="C2" s="14"/>
      <c r="D2" s="10"/>
      <c r="E2" s="10"/>
      <c r="F2" s="14"/>
      <c r="G2" s="15"/>
      <c r="H2" s="16"/>
      <c r="I2" s="16"/>
      <c r="J2" s="16"/>
      <c r="K2" s="30"/>
      <c r="L2" s="11"/>
      <c r="M2" s="12"/>
      <c r="N2" s="11"/>
    </row>
    <row r="3" spans="1:14" ht="185.25" customHeight="1">
      <c r="A3" s="17" t="s">
        <v>15</v>
      </c>
      <c r="B3" s="18" t="s">
        <v>16</v>
      </c>
      <c r="C3" s="19">
        <v>200</v>
      </c>
      <c r="D3" s="20">
        <v>200</v>
      </c>
      <c r="E3" s="20">
        <v>100</v>
      </c>
      <c r="F3" s="19">
        <f aca="true" t="shared" si="0" ref="F3:F17">C3+D3+E3</f>
        <v>500</v>
      </c>
      <c r="G3" s="21">
        <v>32</v>
      </c>
      <c r="H3" s="21">
        <f aca="true" t="shared" si="1" ref="H3:H17">F3*G3</f>
        <v>16000</v>
      </c>
      <c r="I3" s="21">
        <f aca="true" t="shared" si="2" ref="I3:I17">H3*2</f>
        <v>32000</v>
      </c>
      <c r="J3" s="21">
        <f aca="true" t="shared" si="3" ref="J3:J17">(H3*2)*2</f>
        <v>64000</v>
      </c>
      <c r="K3" s="31">
        <f aca="true" t="shared" si="4" ref="K3:K17">J3*0.02</f>
        <v>1280</v>
      </c>
      <c r="L3" s="22">
        <f aca="true" t="shared" si="5" ref="L3:L17">K3/2</f>
        <v>640</v>
      </c>
      <c r="M3" s="12" t="s">
        <v>17</v>
      </c>
      <c r="N3" s="9" t="s">
        <v>18</v>
      </c>
    </row>
    <row r="4" spans="1:14" ht="117.75" customHeight="1">
      <c r="A4" s="9" t="s">
        <v>19</v>
      </c>
      <c r="B4" s="23" t="s">
        <v>20</v>
      </c>
      <c r="C4" s="24">
        <v>1500</v>
      </c>
      <c r="D4" s="20">
        <v>1500</v>
      </c>
      <c r="E4" s="20">
        <v>1000</v>
      </c>
      <c r="F4" s="19">
        <f t="shared" si="0"/>
        <v>4000</v>
      </c>
      <c r="G4" s="25">
        <v>6.1</v>
      </c>
      <c r="H4" s="21">
        <f t="shared" si="1"/>
        <v>24400</v>
      </c>
      <c r="I4" s="21">
        <f t="shared" si="2"/>
        <v>48800</v>
      </c>
      <c r="J4" s="21">
        <f t="shared" si="3"/>
        <v>97600</v>
      </c>
      <c r="K4" s="31">
        <f t="shared" si="4"/>
        <v>1952</v>
      </c>
      <c r="L4" s="22">
        <f t="shared" si="5"/>
        <v>976</v>
      </c>
      <c r="M4" s="12" t="s">
        <v>21</v>
      </c>
      <c r="N4" s="9" t="s">
        <v>22</v>
      </c>
    </row>
    <row r="5" spans="1:14" ht="76.5" customHeight="1">
      <c r="A5" s="9" t="s">
        <v>23</v>
      </c>
      <c r="B5" s="23" t="s">
        <v>24</v>
      </c>
      <c r="C5" s="24">
        <v>100</v>
      </c>
      <c r="D5" s="20">
        <v>100</v>
      </c>
      <c r="E5" s="20">
        <v>50</v>
      </c>
      <c r="F5" s="19">
        <f t="shared" si="0"/>
        <v>250</v>
      </c>
      <c r="G5" s="25">
        <v>7.6</v>
      </c>
      <c r="H5" s="21">
        <f t="shared" si="1"/>
        <v>1900</v>
      </c>
      <c r="I5" s="21">
        <f t="shared" si="2"/>
        <v>3800</v>
      </c>
      <c r="J5" s="21">
        <f t="shared" si="3"/>
        <v>7600</v>
      </c>
      <c r="K5" s="31">
        <f t="shared" si="4"/>
        <v>152</v>
      </c>
      <c r="L5" s="22">
        <f t="shared" si="5"/>
        <v>76</v>
      </c>
      <c r="M5" s="12">
        <v>7291288134</v>
      </c>
      <c r="N5" s="9" t="s">
        <v>18</v>
      </c>
    </row>
    <row r="6" spans="1:14" ht="179.25" customHeight="1">
      <c r="A6" s="9" t="s">
        <v>25</v>
      </c>
      <c r="B6" s="23" t="s">
        <v>26</v>
      </c>
      <c r="C6" s="24">
        <v>40</v>
      </c>
      <c r="D6" s="20">
        <v>200</v>
      </c>
      <c r="E6" s="20">
        <v>10</v>
      </c>
      <c r="F6" s="19">
        <f t="shared" si="0"/>
        <v>250</v>
      </c>
      <c r="G6" s="25">
        <v>160</v>
      </c>
      <c r="H6" s="21">
        <f t="shared" si="1"/>
        <v>40000</v>
      </c>
      <c r="I6" s="21">
        <f t="shared" si="2"/>
        <v>80000</v>
      </c>
      <c r="J6" s="21">
        <f t="shared" si="3"/>
        <v>160000</v>
      </c>
      <c r="K6" s="31">
        <f t="shared" si="4"/>
        <v>3200</v>
      </c>
      <c r="L6" s="22">
        <f t="shared" si="5"/>
        <v>1600</v>
      </c>
      <c r="M6" s="12" t="s">
        <v>27</v>
      </c>
      <c r="N6" s="9" t="s">
        <v>18</v>
      </c>
    </row>
    <row r="7" spans="1:14" ht="81" customHeight="1">
      <c r="A7" s="9" t="s">
        <v>28</v>
      </c>
      <c r="B7" s="23" t="s">
        <v>29</v>
      </c>
      <c r="C7" s="24">
        <v>15</v>
      </c>
      <c r="D7" s="20">
        <v>20</v>
      </c>
      <c r="E7" s="20">
        <v>5</v>
      </c>
      <c r="F7" s="19">
        <f t="shared" si="0"/>
        <v>40</v>
      </c>
      <c r="G7" s="25">
        <v>570</v>
      </c>
      <c r="H7" s="21">
        <f t="shared" si="1"/>
        <v>22800</v>
      </c>
      <c r="I7" s="21">
        <f t="shared" si="2"/>
        <v>45600</v>
      </c>
      <c r="J7" s="21">
        <f t="shared" si="3"/>
        <v>91200</v>
      </c>
      <c r="K7" s="31">
        <f t="shared" si="4"/>
        <v>1824</v>
      </c>
      <c r="L7" s="22">
        <f t="shared" si="5"/>
        <v>912</v>
      </c>
      <c r="M7" s="12">
        <v>7291293553</v>
      </c>
      <c r="N7" s="9" t="s">
        <v>18</v>
      </c>
    </row>
    <row r="8" spans="1:14" ht="71.25" customHeight="1">
      <c r="A8" s="9" t="s">
        <v>30</v>
      </c>
      <c r="B8" s="23" t="s">
        <v>31</v>
      </c>
      <c r="C8" s="24">
        <v>150</v>
      </c>
      <c r="D8" s="20">
        <v>150</v>
      </c>
      <c r="E8" s="20">
        <v>60</v>
      </c>
      <c r="F8" s="19">
        <f t="shared" si="0"/>
        <v>360</v>
      </c>
      <c r="G8" s="25">
        <v>750</v>
      </c>
      <c r="H8" s="21">
        <f t="shared" si="1"/>
        <v>270000</v>
      </c>
      <c r="I8" s="21">
        <f t="shared" si="2"/>
        <v>540000</v>
      </c>
      <c r="J8" s="21">
        <f t="shared" si="3"/>
        <v>1080000</v>
      </c>
      <c r="K8" s="31">
        <f t="shared" si="4"/>
        <v>21600</v>
      </c>
      <c r="L8" s="22">
        <f t="shared" si="5"/>
        <v>10800</v>
      </c>
      <c r="M8" s="12" t="s">
        <v>32</v>
      </c>
      <c r="N8" s="9" t="s">
        <v>18</v>
      </c>
    </row>
    <row r="9" spans="1:14" ht="161.25" customHeight="1">
      <c r="A9" s="9" t="s">
        <v>33</v>
      </c>
      <c r="B9" s="23" t="s">
        <v>34</v>
      </c>
      <c r="C9" s="24">
        <v>50</v>
      </c>
      <c r="D9" s="20">
        <v>90</v>
      </c>
      <c r="E9" s="20">
        <v>40</v>
      </c>
      <c r="F9" s="19">
        <f t="shared" si="0"/>
        <v>180</v>
      </c>
      <c r="G9" s="25">
        <v>650</v>
      </c>
      <c r="H9" s="21">
        <f t="shared" si="1"/>
        <v>117000</v>
      </c>
      <c r="I9" s="21">
        <f t="shared" si="2"/>
        <v>234000</v>
      </c>
      <c r="J9" s="21">
        <f t="shared" si="3"/>
        <v>468000</v>
      </c>
      <c r="K9" s="31">
        <f t="shared" si="4"/>
        <v>9360</v>
      </c>
      <c r="L9" s="22">
        <f t="shared" si="5"/>
        <v>4680</v>
      </c>
      <c r="M9" s="12" t="s">
        <v>35</v>
      </c>
      <c r="N9" s="9" t="s">
        <v>18</v>
      </c>
    </row>
    <row r="10" spans="1:14" ht="139.5" customHeight="1">
      <c r="A10" s="9" t="s">
        <v>36</v>
      </c>
      <c r="B10" s="23" t="s">
        <v>37</v>
      </c>
      <c r="C10" s="24">
        <v>40</v>
      </c>
      <c r="D10" s="20">
        <v>40</v>
      </c>
      <c r="E10" s="20">
        <v>10</v>
      </c>
      <c r="F10" s="19">
        <f t="shared" si="0"/>
        <v>90</v>
      </c>
      <c r="G10" s="25">
        <v>570</v>
      </c>
      <c r="H10" s="21">
        <f t="shared" si="1"/>
        <v>51300</v>
      </c>
      <c r="I10" s="21">
        <f t="shared" si="2"/>
        <v>102600</v>
      </c>
      <c r="J10" s="21">
        <f t="shared" si="3"/>
        <v>205200</v>
      </c>
      <c r="K10" s="31">
        <f t="shared" si="4"/>
        <v>4104</v>
      </c>
      <c r="L10" s="22">
        <f t="shared" si="5"/>
        <v>2052</v>
      </c>
      <c r="M10" s="12">
        <v>7291309288</v>
      </c>
      <c r="N10" s="9" t="s">
        <v>18</v>
      </c>
    </row>
    <row r="11" spans="1:14" ht="137.25" customHeight="1">
      <c r="A11" s="9" t="s">
        <v>38</v>
      </c>
      <c r="B11" s="23" t="s">
        <v>39</v>
      </c>
      <c r="C11" s="24">
        <v>100</v>
      </c>
      <c r="D11" s="20">
        <v>100</v>
      </c>
      <c r="E11" s="20">
        <v>30</v>
      </c>
      <c r="F11" s="19">
        <f t="shared" si="0"/>
        <v>230</v>
      </c>
      <c r="G11" s="25">
        <v>450</v>
      </c>
      <c r="H11" s="21">
        <f t="shared" si="1"/>
        <v>103500</v>
      </c>
      <c r="I11" s="21">
        <f t="shared" si="2"/>
        <v>207000</v>
      </c>
      <c r="J11" s="21">
        <f t="shared" si="3"/>
        <v>414000</v>
      </c>
      <c r="K11" s="31">
        <f t="shared" si="4"/>
        <v>8280</v>
      </c>
      <c r="L11" s="22">
        <f t="shared" si="5"/>
        <v>4140</v>
      </c>
      <c r="M11" s="12">
        <v>7291312501</v>
      </c>
      <c r="N11" s="9" t="s">
        <v>22</v>
      </c>
    </row>
    <row r="12" spans="1:14" ht="107.25" customHeight="1">
      <c r="A12" s="9" t="s">
        <v>40</v>
      </c>
      <c r="B12" s="23" t="s">
        <v>41</v>
      </c>
      <c r="C12" s="24">
        <v>50</v>
      </c>
      <c r="D12" s="20">
        <v>100</v>
      </c>
      <c r="E12" s="20">
        <v>15</v>
      </c>
      <c r="F12" s="19">
        <f t="shared" si="0"/>
        <v>165</v>
      </c>
      <c r="G12" s="25">
        <v>570</v>
      </c>
      <c r="H12" s="21">
        <f t="shared" si="1"/>
        <v>94050</v>
      </c>
      <c r="I12" s="21">
        <f t="shared" si="2"/>
        <v>188100</v>
      </c>
      <c r="J12" s="21">
        <f t="shared" si="3"/>
        <v>376200</v>
      </c>
      <c r="K12" s="31">
        <f t="shared" si="4"/>
        <v>7524</v>
      </c>
      <c r="L12" s="22">
        <f t="shared" si="5"/>
        <v>3762</v>
      </c>
      <c r="M12" s="12" t="s">
        <v>42</v>
      </c>
      <c r="N12" s="9" t="s">
        <v>18</v>
      </c>
    </row>
    <row r="13" spans="1:14" ht="126.75" customHeight="1">
      <c r="A13" s="9" t="s">
        <v>43</v>
      </c>
      <c r="B13" s="23" t="s">
        <v>44</v>
      </c>
      <c r="C13" s="24">
        <v>20</v>
      </c>
      <c r="D13" s="20">
        <v>10</v>
      </c>
      <c r="E13" s="20">
        <v>5</v>
      </c>
      <c r="F13" s="19">
        <f t="shared" si="0"/>
        <v>35</v>
      </c>
      <c r="G13" s="25">
        <v>570</v>
      </c>
      <c r="H13" s="21">
        <f t="shared" si="1"/>
        <v>19950</v>
      </c>
      <c r="I13" s="21">
        <f t="shared" si="2"/>
        <v>39900</v>
      </c>
      <c r="J13" s="21">
        <f t="shared" si="3"/>
        <v>79800</v>
      </c>
      <c r="K13" s="31">
        <f t="shared" si="4"/>
        <v>1596</v>
      </c>
      <c r="L13" s="22">
        <f t="shared" si="5"/>
        <v>798</v>
      </c>
      <c r="M13" s="12" t="s">
        <v>45</v>
      </c>
      <c r="N13" s="9" t="s">
        <v>18</v>
      </c>
    </row>
    <row r="14" spans="1:14" ht="71.25" customHeight="1">
      <c r="A14" s="9" t="s">
        <v>46</v>
      </c>
      <c r="B14" s="26" t="s">
        <v>47</v>
      </c>
      <c r="C14" s="24">
        <v>75</v>
      </c>
      <c r="D14" s="20">
        <v>10</v>
      </c>
      <c r="E14" s="20">
        <v>40</v>
      </c>
      <c r="F14" s="19">
        <f t="shared" si="0"/>
        <v>125</v>
      </c>
      <c r="G14" s="25">
        <v>350</v>
      </c>
      <c r="H14" s="21">
        <f t="shared" si="1"/>
        <v>43750</v>
      </c>
      <c r="I14" s="21">
        <f t="shared" si="2"/>
        <v>87500</v>
      </c>
      <c r="J14" s="21">
        <f t="shared" si="3"/>
        <v>175000</v>
      </c>
      <c r="K14" s="31">
        <f t="shared" si="4"/>
        <v>3500</v>
      </c>
      <c r="L14" s="22">
        <f t="shared" si="5"/>
        <v>1750</v>
      </c>
      <c r="M14" s="12">
        <v>7291329309</v>
      </c>
      <c r="N14" s="9" t="s">
        <v>18</v>
      </c>
    </row>
    <row r="15" spans="1:14" ht="140.25" customHeight="1">
      <c r="A15" s="9" t="s">
        <v>48</v>
      </c>
      <c r="B15" s="23" t="s">
        <v>49</v>
      </c>
      <c r="C15" s="24">
        <v>250</v>
      </c>
      <c r="D15" s="20">
        <v>600</v>
      </c>
      <c r="E15" s="20">
        <v>150</v>
      </c>
      <c r="F15" s="19">
        <f t="shared" si="0"/>
        <v>1000</v>
      </c>
      <c r="G15" s="25">
        <v>140</v>
      </c>
      <c r="H15" s="21">
        <f t="shared" si="1"/>
        <v>140000</v>
      </c>
      <c r="I15" s="21">
        <f t="shared" si="2"/>
        <v>280000</v>
      </c>
      <c r="J15" s="21">
        <f t="shared" si="3"/>
        <v>560000</v>
      </c>
      <c r="K15" s="31">
        <f t="shared" si="4"/>
        <v>11200</v>
      </c>
      <c r="L15" s="22">
        <f t="shared" si="5"/>
        <v>5600</v>
      </c>
      <c r="M15" s="12" t="s">
        <v>50</v>
      </c>
      <c r="N15" s="9" t="s">
        <v>18</v>
      </c>
    </row>
    <row r="16" spans="1:14" ht="96.75" customHeight="1">
      <c r="A16" s="9" t="s">
        <v>51</v>
      </c>
      <c r="B16" s="23" t="s">
        <v>52</v>
      </c>
      <c r="C16" s="24">
        <v>10</v>
      </c>
      <c r="D16" s="20">
        <v>10</v>
      </c>
      <c r="E16" s="20">
        <v>2</v>
      </c>
      <c r="F16" s="19">
        <f t="shared" si="0"/>
        <v>22</v>
      </c>
      <c r="G16" s="25">
        <v>855</v>
      </c>
      <c r="H16" s="21">
        <f t="shared" si="1"/>
        <v>18810</v>
      </c>
      <c r="I16" s="21">
        <f t="shared" si="2"/>
        <v>37620</v>
      </c>
      <c r="J16" s="21">
        <f t="shared" si="3"/>
        <v>75240</v>
      </c>
      <c r="K16" s="31">
        <f t="shared" si="4"/>
        <v>1504.8</v>
      </c>
      <c r="L16" s="22">
        <f t="shared" si="5"/>
        <v>752.4</v>
      </c>
      <c r="M16" s="12" t="s">
        <v>53</v>
      </c>
      <c r="N16" s="9" t="s">
        <v>18</v>
      </c>
    </row>
    <row r="17" spans="1:14" ht="63" customHeight="1">
      <c r="A17" s="9" t="s">
        <v>54</v>
      </c>
      <c r="B17" s="23" t="s">
        <v>55</v>
      </c>
      <c r="C17" s="24">
        <v>150</v>
      </c>
      <c r="D17" s="20">
        <v>50</v>
      </c>
      <c r="E17" s="20">
        <v>2</v>
      </c>
      <c r="F17" s="19">
        <f t="shared" si="0"/>
        <v>202</v>
      </c>
      <c r="G17" s="25">
        <v>617.5</v>
      </c>
      <c r="H17" s="21">
        <f t="shared" si="1"/>
        <v>124735</v>
      </c>
      <c r="I17" s="21">
        <f t="shared" si="2"/>
        <v>249470</v>
      </c>
      <c r="J17" s="21">
        <f t="shared" si="3"/>
        <v>498940</v>
      </c>
      <c r="K17" s="31">
        <f t="shared" si="4"/>
        <v>9978.800000000001</v>
      </c>
      <c r="L17" s="22">
        <f t="shared" si="5"/>
        <v>4989.400000000001</v>
      </c>
      <c r="M17" s="12" t="s">
        <v>56</v>
      </c>
      <c r="N17" s="9" t="s">
        <v>18</v>
      </c>
    </row>
    <row r="18" spans="1:14" ht="63" customHeight="1">
      <c r="A18" s="28" t="s">
        <v>57</v>
      </c>
      <c r="B18" s="28"/>
      <c r="C18" s="24"/>
      <c r="D18" s="20"/>
      <c r="E18" s="20"/>
      <c r="F18" s="19"/>
      <c r="G18" s="25"/>
      <c r="H18" s="21"/>
      <c r="I18" s="21"/>
      <c r="J18" s="21"/>
      <c r="K18" s="31"/>
      <c r="L18" s="22"/>
      <c r="M18" s="12"/>
      <c r="N18" s="9"/>
    </row>
    <row r="19" spans="1:14" ht="78" customHeight="1">
      <c r="A19" s="9" t="s">
        <v>58</v>
      </c>
      <c r="B19" s="23" t="s">
        <v>59</v>
      </c>
      <c r="C19" s="24">
        <v>100</v>
      </c>
      <c r="D19" s="20">
        <v>0</v>
      </c>
      <c r="E19" s="20">
        <v>0</v>
      </c>
      <c r="F19" s="19">
        <f aca="true" t="shared" si="6" ref="F19:F31">C19+D19+E19</f>
        <v>100</v>
      </c>
      <c r="G19" s="25">
        <v>7.6</v>
      </c>
      <c r="H19" s="21">
        <f aca="true" t="shared" si="7" ref="H19:H31">F19*G19</f>
        <v>760</v>
      </c>
      <c r="I19" s="21">
        <f aca="true" t="shared" si="8" ref="I19:I31">H19*2</f>
        <v>1520</v>
      </c>
      <c r="J19" s="21">
        <f aca="true" t="shared" si="9" ref="J19:J31">(H19*2)*2</f>
        <v>3040</v>
      </c>
      <c r="K19" s="31">
        <f aca="true" t="shared" si="10" ref="K19:K32">J19*0.02</f>
        <v>60.800000000000004</v>
      </c>
      <c r="L19" s="22">
        <f aca="true" t="shared" si="11" ref="L19:L32">K19/2</f>
        <v>30.400000000000002</v>
      </c>
      <c r="M19" s="12">
        <v>7291426315</v>
      </c>
      <c r="N19" s="9" t="s">
        <v>18</v>
      </c>
    </row>
    <row r="20" spans="1:14" ht="78" customHeight="1">
      <c r="A20" s="9" t="s">
        <v>60</v>
      </c>
      <c r="B20" s="27" t="s">
        <v>61</v>
      </c>
      <c r="C20" s="24">
        <v>1000</v>
      </c>
      <c r="D20" s="20">
        <v>0</v>
      </c>
      <c r="E20" s="20">
        <v>0</v>
      </c>
      <c r="F20" s="19">
        <f t="shared" si="6"/>
        <v>1000</v>
      </c>
      <c r="G20" s="25">
        <v>46</v>
      </c>
      <c r="H20" s="21">
        <f t="shared" si="7"/>
        <v>46000</v>
      </c>
      <c r="I20" s="21">
        <f t="shared" si="8"/>
        <v>92000</v>
      </c>
      <c r="J20" s="21">
        <f t="shared" si="9"/>
        <v>184000</v>
      </c>
      <c r="K20" s="31">
        <f t="shared" si="10"/>
        <v>3680</v>
      </c>
      <c r="L20" s="22">
        <f t="shared" si="11"/>
        <v>1840</v>
      </c>
      <c r="M20" s="12" t="s">
        <v>62</v>
      </c>
      <c r="N20" s="9" t="s">
        <v>18</v>
      </c>
    </row>
    <row r="21" spans="1:14" ht="75" customHeight="1">
      <c r="A21" s="9" t="s">
        <v>63</v>
      </c>
      <c r="B21" s="23" t="s">
        <v>64</v>
      </c>
      <c r="C21" s="24">
        <v>400</v>
      </c>
      <c r="D21" s="20">
        <v>0</v>
      </c>
      <c r="E21" s="20">
        <v>0</v>
      </c>
      <c r="F21" s="19">
        <f t="shared" si="6"/>
        <v>400</v>
      </c>
      <c r="G21" s="25">
        <v>93.1</v>
      </c>
      <c r="H21" s="21">
        <f t="shared" si="7"/>
        <v>37240</v>
      </c>
      <c r="I21" s="21">
        <f t="shared" si="8"/>
        <v>74480</v>
      </c>
      <c r="J21" s="21">
        <f t="shared" si="9"/>
        <v>148960</v>
      </c>
      <c r="K21" s="31">
        <f t="shared" si="10"/>
        <v>2979.2000000000003</v>
      </c>
      <c r="L21" s="22">
        <f t="shared" si="11"/>
        <v>1489.6000000000001</v>
      </c>
      <c r="M21" s="12" t="s">
        <v>65</v>
      </c>
      <c r="N21" s="9" t="s">
        <v>18</v>
      </c>
    </row>
    <row r="22" spans="1:14" ht="110.25" customHeight="1">
      <c r="A22" s="9" t="s">
        <v>66</v>
      </c>
      <c r="B22" s="23" t="s">
        <v>67</v>
      </c>
      <c r="C22" s="24">
        <v>30</v>
      </c>
      <c r="D22" s="20">
        <v>0</v>
      </c>
      <c r="E22" s="20">
        <v>0</v>
      </c>
      <c r="F22" s="19">
        <f t="shared" si="6"/>
        <v>30</v>
      </c>
      <c r="G22" s="25">
        <v>130.15</v>
      </c>
      <c r="H22" s="21">
        <f t="shared" si="7"/>
        <v>3904.5</v>
      </c>
      <c r="I22" s="21">
        <f t="shared" si="8"/>
        <v>7809</v>
      </c>
      <c r="J22" s="21">
        <f t="shared" si="9"/>
        <v>15618</v>
      </c>
      <c r="K22" s="31">
        <f t="shared" si="10"/>
        <v>312.36</v>
      </c>
      <c r="L22" s="22">
        <f t="shared" si="11"/>
        <v>156.18</v>
      </c>
      <c r="M22" s="12" t="s">
        <v>68</v>
      </c>
      <c r="N22" s="9" t="s">
        <v>18</v>
      </c>
    </row>
    <row r="23" spans="1:14" ht="96.75" customHeight="1">
      <c r="A23" s="9" t="s">
        <v>69</v>
      </c>
      <c r="B23" s="23" t="s">
        <v>70</v>
      </c>
      <c r="C23" s="24">
        <v>2500</v>
      </c>
      <c r="D23" s="20">
        <v>0</v>
      </c>
      <c r="E23" s="20">
        <v>0</v>
      </c>
      <c r="F23" s="19">
        <f t="shared" si="6"/>
        <v>2500</v>
      </c>
      <c r="G23" s="25">
        <v>6.1</v>
      </c>
      <c r="H23" s="21">
        <f t="shared" si="7"/>
        <v>15250</v>
      </c>
      <c r="I23" s="21">
        <f t="shared" si="8"/>
        <v>30500</v>
      </c>
      <c r="J23" s="21">
        <f t="shared" si="9"/>
        <v>61000</v>
      </c>
      <c r="K23" s="31">
        <f t="shared" si="10"/>
        <v>1220</v>
      </c>
      <c r="L23" s="22">
        <f t="shared" si="11"/>
        <v>610</v>
      </c>
      <c r="M23" s="12" t="s">
        <v>71</v>
      </c>
      <c r="N23" s="9" t="s">
        <v>18</v>
      </c>
    </row>
    <row r="24" spans="1:14" ht="63" customHeight="1">
      <c r="A24" s="9" t="s">
        <v>72</v>
      </c>
      <c r="B24" s="23" t="s">
        <v>73</v>
      </c>
      <c r="C24" s="24">
        <v>100</v>
      </c>
      <c r="D24" s="20">
        <v>0</v>
      </c>
      <c r="E24" s="20">
        <v>0</v>
      </c>
      <c r="F24" s="19">
        <f t="shared" si="6"/>
        <v>100</v>
      </c>
      <c r="G24" s="25">
        <v>17.1</v>
      </c>
      <c r="H24" s="21">
        <f t="shared" si="7"/>
        <v>1710.0000000000002</v>
      </c>
      <c r="I24" s="21">
        <f t="shared" si="8"/>
        <v>3420.0000000000005</v>
      </c>
      <c r="J24" s="21">
        <f t="shared" si="9"/>
        <v>6840.000000000001</v>
      </c>
      <c r="K24" s="31">
        <f t="shared" si="10"/>
        <v>136.8</v>
      </c>
      <c r="L24" s="22">
        <f t="shared" si="11"/>
        <v>68.4</v>
      </c>
      <c r="M24" s="12" t="s">
        <v>74</v>
      </c>
      <c r="N24" s="9" t="s">
        <v>18</v>
      </c>
    </row>
    <row r="25" spans="1:14" ht="76.5" customHeight="1">
      <c r="A25" s="9" t="s">
        <v>75</v>
      </c>
      <c r="B25" s="23" t="s">
        <v>76</v>
      </c>
      <c r="C25" s="24">
        <v>30</v>
      </c>
      <c r="D25" s="20">
        <v>0</v>
      </c>
      <c r="E25" s="20">
        <v>0</v>
      </c>
      <c r="F25" s="19">
        <f t="shared" si="6"/>
        <v>30</v>
      </c>
      <c r="G25" s="25">
        <v>9.5</v>
      </c>
      <c r="H25" s="21">
        <f t="shared" si="7"/>
        <v>285</v>
      </c>
      <c r="I25" s="21">
        <f t="shared" si="8"/>
        <v>570</v>
      </c>
      <c r="J25" s="21">
        <f t="shared" si="9"/>
        <v>1140</v>
      </c>
      <c r="K25" s="31">
        <f t="shared" si="10"/>
        <v>22.8</v>
      </c>
      <c r="L25" s="22">
        <f t="shared" si="11"/>
        <v>11.4</v>
      </c>
      <c r="M25" s="12" t="s">
        <v>77</v>
      </c>
      <c r="N25" s="9" t="s">
        <v>18</v>
      </c>
    </row>
    <row r="26" spans="1:14" ht="81.75" customHeight="1">
      <c r="A26" s="9" t="s">
        <v>78</v>
      </c>
      <c r="B26" s="23" t="s">
        <v>79</v>
      </c>
      <c r="C26" s="24">
        <v>5</v>
      </c>
      <c r="D26" s="20">
        <v>0</v>
      </c>
      <c r="E26" s="20">
        <v>0</v>
      </c>
      <c r="F26" s="19">
        <f t="shared" si="6"/>
        <v>5</v>
      </c>
      <c r="G26" s="25">
        <v>171</v>
      </c>
      <c r="H26" s="21">
        <f t="shared" si="7"/>
        <v>855</v>
      </c>
      <c r="I26" s="21">
        <f t="shared" si="8"/>
        <v>1710</v>
      </c>
      <c r="J26" s="21">
        <f t="shared" si="9"/>
        <v>3420</v>
      </c>
      <c r="K26" s="31">
        <f t="shared" si="10"/>
        <v>68.4</v>
      </c>
      <c r="L26" s="22">
        <f t="shared" si="11"/>
        <v>34.2</v>
      </c>
      <c r="M26" s="12">
        <v>7291447469</v>
      </c>
      <c r="N26" s="9" t="s">
        <v>18</v>
      </c>
    </row>
    <row r="27" spans="1:14" ht="84.75" customHeight="1">
      <c r="A27" s="9" t="s">
        <v>80</v>
      </c>
      <c r="B27" s="23" t="s">
        <v>81</v>
      </c>
      <c r="C27" s="24">
        <v>20</v>
      </c>
      <c r="D27" s="20">
        <v>0</v>
      </c>
      <c r="E27" s="20">
        <v>0</v>
      </c>
      <c r="F27" s="19">
        <f t="shared" si="6"/>
        <v>20</v>
      </c>
      <c r="G27" s="25">
        <v>1615</v>
      </c>
      <c r="H27" s="21">
        <f t="shared" si="7"/>
        <v>32300</v>
      </c>
      <c r="I27" s="21">
        <f t="shared" si="8"/>
        <v>64600</v>
      </c>
      <c r="J27" s="21">
        <f t="shared" si="9"/>
        <v>129200</v>
      </c>
      <c r="K27" s="31">
        <f t="shared" si="10"/>
        <v>2584</v>
      </c>
      <c r="L27" s="22">
        <f t="shared" si="11"/>
        <v>1292</v>
      </c>
      <c r="M27" s="12" t="s">
        <v>82</v>
      </c>
      <c r="N27" s="9" t="s">
        <v>18</v>
      </c>
    </row>
    <row r="28" spans="1:14" ht="98.25" customHeight="1">
      <c r="A28" s="9" t="s">
        <v>83</v>
      </c>
      <c r="B28" s="23" t="s">
        <v>84</v>
      </c>
      <c r="C28" s="24">
        <v>10</v>
      </c>
      <c r="D28" s="20">
        <v>0</v>
      </c>
      <c r="E28" s="20">
        <v>0</v>
      </c>
      <c r="F28" s="19">
        <f t="shared" si="6"/>
        <v>10</v>
      </c>
      <c r="G28" s="25">
        <v>950</v>
      </c>
      <c r="H28" s="21">
        <f t="shared" si="7"/>
        <v>9500</v>
      </c>
      <c r="I28" s="21">
        <f t="shared" si="8"/>
        <v>19000</v>
      </c>
      <c r="J28" s="21">
        <f t="shared" si="9"/>
        <v>38000</v>
      </c>
      <c r="K28" s="31">
        <f t="shared" si="10"/>
        <v>760</v>
      </c>
      <c r="L28" s="22">
        <f t="shared" si="11"/>
        <v>380</v>
      </c>
      <c r="M28" s="12">
        <v>7291528740</v>
      </c>
      <c r="N28" s="9" t="s">
        <v>18</v>
      </c>
    </row>
    <row r="29" spans="1:14" ht="63" customHeight="1">
      <c r="A29" s="9">
        <v>26</v>
      </c>
      <c r="B29" s="23" t="s">
        <v>85</v>
      </c>
      <c r="C29" s="24">
        <v>114</v>
      </c>
      <c r="D29" s="20">
        <v>0</v>
      </c>
      <c r="E29" s="20">
        <v>0</v>
      </c>
      <c r="F29" s="19">
        <f t="shared" si="6"/>
        <v>114</v>
      </c>
      <c r="G29" s="25">
        <v>114</v>
      </c>
      <c r="H29" s="21">
        <f t="shared" si="7"/>
        <v>12996</v>
      </c>
      <c r="I29" s="21">
        <f t="shared" si="8"/>
        <v>25992</v>
      </c>
      <c r="J29" s="21">
        <f t="shared" si="9"/>
        <v>51984</v>
      </c>
      <c r="K29" s="31">
        <f t="shared" si="10"/>
        <v>1039.68</v>
      </c>
      <c r="L29" s="22">
        <f t="shared" si="11"/>
        <v>519.84</v>
      </c>
      <c r="M29" s="12" t="s">
        <v>86</v>
      </c>
      <c r="N29" s="9" t="s">
        <v>87</v>
      </c>
    </row>
    <row r="30" spans="1:14" ht="114.75" customHeight="1">
      <c r="A30" s="9" t="s">
        <v>88</v>
      </c>
      <c r="B30" s="23" t="s">
        <v>89</v>
      </c>
      <c r="C30" s="24">
        <v>30</v>
      </c>
      <c r="D30" s="20">
        <v>0</v>
      </c>
      <c r="E30" s="20">
        <v>0</v>
      </c>
      <c r="F30" s="19">
        <f t="shared" si="6"/>
        <v>30</v>
      </c>
      <c r="G30" s="25">
        <v>744.8</v>
      </c>
      <c r="H30" s="21">
        <f t="shared" si="7"/>
        <v>22344</v>
      </c>
      <c r="I30" s="21">
        <f t="shared" si="8"/>
        <v>44688</v>
      </c>
      <c r="J30" s="21">
        <f t="shared" si="9"/>
        <v>89376</v>
      </c>
      <c r="K30" s="31">
        <f t="shared" si="10"/>
        <v>1787.52</v>
      </c>
      <c r="L30" s="22">
        <f t="shared" si="11"/>
        <v>893.76</v>
      </c>
      <c r="M30" s="12" t="s">
        <v>90</v>
      </c>
      <c r="N30" s="9" t="s">
        <v>87</v>
      </c>
    </row>
    <row r="31" spans="1:14" ht="102.75" customHeight="1">
      <c r="A31" s="9" t="s">
        <v>91</v>
      </c>
      <c r="B31" s="23" t="s">
        <v>92</v>
      </c>
      <c r="C31" s="24">
        <v>10</v>
      </c>
      <c r="D31" s="20">
        <v>0</v>
      </c>
      <c r="E31" s="20">
        <v>0</v>
      </c>
      <c r="F31" s="19">
        <f t="shared" si="6"/>
        <v>10</v>
      </c>
      <c r="G31" s="25">
        <v>1425</v>
      </c>
      <c r="H31" s="21">
        <f t="shared" si="7"/>
        <v>14250</v>
      </c>
      <c r="I31" s="21">
        <f t="shared" si="8"/>
        <v>28500</v>
      </c>
      <c r="J31" s="21">
        <f t="shared" si="9"/>
        <v>57000</v>
      </c>
      <c r="K31" s="31">
        <f t="shared" si="10"/>
        <v>1140</v>
      </c>
      <c r="L31" s="22">
        <f t="shared" si="11"/>
        <v>570</v>
      </c>
      <c r="M31" s="12" t="s">
        <v>93</v>
      </c>
      <c r="N31" s="9" t="s">
        <v>18</v>
      </c>
    </row>
    <row r="32" spans="5:12" ht="63" customHeight="1">
      <c r="E32" s="29" t="s">
        <v>94</v>
      </c>
      <c r="F32" s="29"/>
      <c r="G32" s="29"/>
      <c r="H32" s="22">
        <f>SUM(H3:H31)</f>
        <v>1285589.5</v>
      </c>
      <c r="I32" s="22">
        <f>SUM(I3:I31)</f>
        <v>2571179</v>
      </c>
      <c r="J32" s="22">
        <f>SUM(J3:J31)</f>
        <v>5142358</v>
      </c>
      <c r="K32" s="31">
        <f t="shared" si="10"/>
        <v>102847.16</v>
      </c>
      <c r="L32" s="22">
        <f t="shared" si="11"/>
        <v>51423.58</v>
      </c>
    </row>
  </sheetData>
  <sheetProtection selectLockedCells="1" selectUnlockedCells="1"/>
  <mergeCells count="3">
    <mergeCell ref="A2:B2"/>
    <mergeCell ref="A18:B18"/>
    <mergeCell ref="E32:G32"/>
  </mergeCells>
  <printOptions/>
  <pageMargins left="0.2361111111111111" right="0.2361111111111111" top="0.47291666666666665" bottom="0.4722222222222222" header="0.31527777777777777" footer="0.5118055555555555"/>
  <pageSetup fitToHeight="12" fitToWidth="1" horizontalDpi="300" verticalDpi="300" orientation="landscape" paperSize="9"/>
  <headerFooter alignWithMargins="0">
    <oddHeader>&amp;R&amp;"Times New Roman,Grassetto"&amp;14ALLEGATO H - FABBISOGNI - PREZZO UNITARIO A BASE D'ASTA - CAUZIONI - CIG</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mlembo</cp:lastModifiedBy>
  <dcterms:modified xsi:type="dcterms:W3CDTF">2017-11-24T16:00:04Z</dcterms:modified>
  <cp:category/>
  <cp:version/>
  <cp:contentType/>
  <cp:contentStatus/>
</cp:coreProperties>
</file>